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Q26"/>
  <c r="Q19"/>
  <c r="Q18"/>
  <c r="Q17"/>
  <c r="Q15"/>
  <c r="Q14"/>
  <c r="Q12"/>
  <c r="B12"/>
  <c r="P14"/>
  <c r="P15"/>
  <c r="P16"/>
  <c r="P17"/>
  <c r="P18"/>
  <c r="P19"/>
  <c r="O14"/>
  <c r="O15"/>
  <c r="O16"/>
  <c r="O17"/>
  <c r="O18"/>
  <c r="O19"/>
  <c r="N14"/>
  <c r="N15"/>
  <c r="N16"/>
  <c r="N17"/>
  <c r="N18"/>
  <c r="N19"/>
  <c r="L14"/>
  <c r="L15"/>
  <c r="L16"/>
  <c r="L17"/>
  <c r="L18"/>
  <c r="L19"/>
  <c r="J14"/>
  <c r="J15"/>
  <c r="J16"/>
  <c r="J17"/>
  <c r="J18"/>
  <c r="J19"/>
  <c r="H14"/>
  <c r="H15"/>
  <c r="H16"/>
  <c r="H17"/>
  <c r="H18"/>
  <c r="H19"/>
  <c r="F14"/>
  <c r="F15"/>
  <c r="F16"/>
  <c r="F17"/>
  <c r="F18"/>
  <c r="F19"/>
  <c r="D14"/>
  <c r="D15"/>
  <c r="D16"/>
  <c r="D17"/>
  <c r="D18"/>
  <c r="D19"/>
  <c r="Q7"/>
  <c r="Q8"/>
  <c r="Q9"/>
  <c r="Q10"/>
  <c r="P7"/>
  <c r="P8"/>
  <c r="P9"/>
  <c r="P10"/>
  <c r="O7"/>
  <c r="O8"/>
  <c r="O9"/>
  <c r="O10"/>
  <c r="N7"/>
  <c r="N8"/>
  <c r="N9"/>
  <c r="N10"/>
  <c r="L7"/>
  <c r="L8"/>
  <c r="L9"/>
  <c r="L10"/>
  <c r="J7"/>
  <c r="J8"/>
  <c r="J9"/>
  <c r="J10"/>
  <c r="H10"/>
  <c r="H7"/>
  <c r="H8"/>
  <c r="H9"/>
  <c r="F7"/>
  <c r="F8"/>
  <c r="F9"/>
  <c r="F10"/>
  <c r="D7"/>
  <c r="D8"/>
  <c r="D9"/>
  <c r="D10"/>
  <c r="N39"/>
  <c r="N37"/>
  <c r="M26"/>
  <c r="N25"/>
  <c r="N24"/>
  <c r="M23"/>
  <c r="N22"/>
  <c r="N21"/>
  <c r="N20"/>
  <c r="N13"/>
  <c r="M12"/>
  <c r="N11"/>
  <c r="N6"/>
  <c r="N5"/>
  <c r="K26"/>
  <c r="G26"/>
  <c r="E26"/>
  <c r="C26"/>
  <c r="B26"/>
  <c r="Q25"/>
  <c r="P25"/>
  <c r="O25"/>
  <c r="L25"/>
  <c r="J25"/>
  <c r="H25"/>
  <c r="F25"/>
  <c r="D25"/>
  <c r="Q24"/>
  <c r="P24"/>
  <c r="O24"/>
  <c r="L24"/>
  <c r="J24"/>
  <c r="H24"/>
  <c r="F24"/>
  <c r="D24"/>
  <c r="K23"/>
  <c r="I23"/>
  <c r="G23"/>
  <c r="E23"/>
  <c r="C23"/>
  <c r="B23"/>
  <c r="Q22"/>
  <c r="P22"/>
  <c r="O22"/>
  <c r="L22"/>
  <c r="J22"/>
  <c r="H22"/>
  <c r="F22"/>
  <c r="D22"/>
  <c r="Q21"/>
  <c r="P21"/>
  <c r="O21"/>
  <c r="L21"/>
  <c r="J21"/>
  <c r="H21"/>
  <c r="F21"/>
  <c r="D21"/>
  <c r="Q20"/>
  <c r="P20"/>
  <c r="O20"/>
  <c r="L20"/>
  <c r="J20"/>
  <c r="H20"/>
  <c r="F20"/>
  <c r="D20"/>
  <c r="Q16"/>
  <c r="Q13"/>
  <c r="P13"/>
  <c r="O13"/>
  <c r="L13"/>
  <c r="J13"/>
  <c r="H13"/>
  <c r="F13"/>
  <c r="D13"/>
  <c r="K12"/>
  <c r="I12"/>
  <c r="G12"/>
  <c r="E12"/>
  <c r="C12"/>
  <c r="Q11"/>
  <c r="P11"/>
  <c r="O11"/>
  <c r="L11"/>
  <c r="J11"/>
  <c r="H11"/>
  <c r="F11"/>
  <c r="D11"/>
  <c r="Q6"/>
  <c r="P6"/>
  <c r="O6"/>
  <c r="L6"/>
  <c r="J6"/>
  <c r="H6"/>
  <c r="F6"/>
  <c r="D6"/>
  <c r="Q27" l="1"/>
  <c r="G27"/>
  <c r="E27"/>
  <c r="L23"/>
  <c r="J26"/>
  <c r="L26"/>
  <c r="H26"/>
  <c r="H12"/>
  <c r="N26"/>
  <c r="P26"/>
  <c r="F26"/>
  <c r="K27"/>
  <c r="P12"/>
  <c r="L12"/>
  <c r="D12"/>
  <c r="O23"/>
  <c r="D26"/>
  <c r="N23"/>
  <c r="M27"/>
  <c r="N27" s="1"/>
  <c r="N12"/>
  <c r="O12"/>
  <c r="Q23"/>
  <c r="O26"/>
  <c r="C27"/>
  <c r="F23"/>
  <c r="J23"/>
  <c r="P23"/>
  <c r="B27"/>
  <c r="F12"/>
  <c r="J12"/>
  <c r="D23"/>
  <c r="H23"/>
  <c r="H27" l="1"/>
  <c r="I27"/>
  <c r="F27"/>
  <c r="D27"/>
  <c r="O27"/>
  <c r="P27"/>
  <c r="L27"/>
  <c r="J27"/>
</calcChain>
</file>

<file path=xl/sharedStrings.xml><?xml version="1.0" encoding="utf-8"?>
<sst xmlns="http://schemas.openxmlformats.org/spreadsheetml/2006/main" count="68" uniqueCount="58">
  <si>
    <t>Класс</t>
  </si>
  <si>
    <t>Кол-во</t>
  </si>
  <si>
    <t>"5"</t>
  </si>
  <si>
    <t>"4" и "5"</t>
  </si>
  <si>
    <t>"3"</t>
  </si>
  <si>
    <t>"2"</t>
  </si>
  <si>
    <t>Н/а</t>
  </si>
  <si>
    <t>УСП (%)</t>
  </si>
  <si>
    <t>КЗ (%)</t>
  </si>
  <si>
    <t>чел.</t>
  </si>
  <si>
    <t>%</t>
  </si>
  <si>
    <t>проверка кол-во об-ся</t>
  </si>
  <si>
    <t>2 уровень</t>
  </si>
  <si>
    <t>3 уровень</t>
  </si>
  <si>
    <t>4 уровень</t>
  </si>
  <si>
    <t>ОО</t>
  </si>
  <si>
    <t>Сведения о прохождении программы</t>
  </si>
  <si>
    <t>переведены условно, оставлены на повторное обучение</t>
  </si>
  <si>
    <t>Программы начального общего образования</t>
  </si>
  <si>
    <t>Программы основного общего образования</t>
  </si>
  <si>
    <t>Программы среднего общего образования</t>
  </si>
  <si>
    <t>1-й класс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</si>
  <si>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</si>
  <si>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</si>
  <si>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</si>
  <si>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</si>
  <si>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</si>
  <si>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</si>
  <si>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</si>
  <si>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</si>
  <si>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</si>
  <si>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</t>
  </si>
  <si>
    <t xml:space="preserve">Всего </t>
  </si>
  <si>
    <t xml:space="preserve">Численность обучающихся, окончивших данный класс </t>
  </si>
  <si>
    <t>Таблица 1</t>
  </si>
  <si>
    <t>Таблица 2</t>
  </si>
  <si>
    <t xml:space="preserve">Самопроверка </t>
  </si>
  <si>
    <t>Численность обучающихся, оставленных на повторное обучение или переведенных условно</t>
  </si>
  <si>
    <t>Результативность обучения по итогам  2023-24 уч.г. в МБОУ _____________( пока без учета ОГЭ, ЕГЭ)</t>
  </si>
  <si>
    <t> Сведения об обучающихся по результатам окончания 2023-2024 учебного года  в МБОУ __________________</t>
  </si>
  <si>
    <t xml:space="preserve">Численность обучающихся в 2023-24 учебном году </t>
  </si>
  <si>
    <r>
      <t xml:space="preserve">1 </t>
    </r>
    <r>
      <rPr>
        <i/>
        <sz val="8"/>
        <color theme="1"/>
        <rFont val="Arial"/>
        <family val="2"/>
        <charset val="204"/>
      </rPr>
      <t>(</t>
    </r>
    <r>
      <rPr>
        <b/>
        <i/>
        <sz val="8"/>
        <color rgb="FFFF0000"/>
        <rFont val="Arial"/>
        <family val="2"/>
        <charset val="204"/>
      </rPr>
      <t>указать кол-во обучающихся)</t>
    </r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</si>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</sst>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8"/>
      <color theme="4" tint="-0.249977111117893"/>
      <name val="Arial"/>
      <family val="2"/>
      <charset val="204"/>
    </font>
    <font>
      <sz val="8"/>
      <color theme="4" tint="-0.249977111117893"/>
      <name val="Calibri"/>
      <family val="2"/>
      <scheme val="minor"/>
    </font>
    <font>
      <b/>
      <u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/>
      <diagonal/>
    </border>
    <border>
      <left style="medium">
        <color rgb="FF778899"/>
      </left>
      <right/>
      <top style="medium">
        <color rgb="FF778899"/>
      </top>
      <bottom style="medium">
        <color rgb="FF778899"/>
      </bottom>
      <diagonal/>
    </border>
    <border>
      <left/>
      <right/>
      <top style="medium">
        <color rgb="FF778899"/>
      </top>
      <bottom style="medium">
        <color rgb="FF778899"/>
      </bottom>
      <diagonal/>
    </border>
    <border>
      <left/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rgb="FF778899"/>
      </left>
      <right/>
      <top style="medium">
        <color rgb="FF778899"/>
      </top>
      <bottom/>
      <diagonal/>
    </border>
    <border>
      <left/>
      <right style="medium">
        <color rgb="FF778899"/>
      </right>
      <top style="medium">
        <color rgb="FF778899"/>
      </top>
      <bottom/>
      <diagonal/>
    </border>
    <border>
      <left style="medium">
        <color rgb="FF778899"/>
      </left>
      <right/>
      <top/>
      <bottom style="medium">
        <color rgb="FF77889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12" fillId="3" borderId="0" xfId="0" applyFont="1" applyFill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4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6" fillId="0" borderId="5" xfId="0" applyFont="1" applyBorder="1" applyAlignment="1">
      <alignment wrapText="1"/>
    </xf>
    <xf numFmtId="0" fontId="16" fillId="0" borderId="3" xfId="0" applyFont="1" applyBorder="1"/>
    <xf numFmtId="0" fontId="16" fillId="0" borderId="5" xfId="0" applyFont="1" applyBorder="1" applyAlignment="1">
      <alignment vertical="top" wrapText="1"/>
    </xf>
    <xf numFmtId="0" fontId="16" fillId="0" borderId="3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vertical="top" wrapText="1"/>
    </xf>
    <xf numFmtId="0" fontId="1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zoomScale="90" zoomScaleNormal="90" workbookViewId="0">
      <selection activeCell="K57" sqref="K57"/>
    </sheetView>
  </sheetViews>
  <sheetFormatPr defaultRowHeight="15"/>
  <cols>
    <col min="1" max="1" width="14.42578125" customWidth="1"/>
    <col min="2" max="2" width="11.7109375" customWidth="1"/>
    <col min="3" max="3" width="6.5703125" customWidth="1"/>
    <col min="4" max="4" width="19" customWidth="1"/>
    <col min="5" max="5" width="9" customWidth="1"/>
    <col min="6" max="6" width="6.140625" customWidth="1"/>
    <col min="7" max="7" width="6" customWidth="1"/>
    <col min="8" max="8" width="6.5703125" customWidth="1"/>
    <col min="9" max="10" width="6.7109375" customWidth="1"/>
    <col min="11" max="11" width="5.85546875" customWidth="1"/>
    <col min="12" max="12" width="6" customWidth="1"/>
    <col min="13" max="13" width="5.7109375" customWidth="1"/>
    <col min="14" max="14" width="7.28515625" customWidth="1"/>
    <col min="17" max="17" width="5.7109375" customWidth="1"/>
  </cols>
  <sheetData>
    <row r="1" spans="1:17">
      <c r="A1" s="23" t="s">
        <v>34</v>
      </c>
    </row>
    <row r="2" spans="1:17">
      <c r="A2" s="63" t="s">
        <v>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34.5" customHeight="1">
      <c r="A3" s="65" t="s">
        <v>0</v>
      </c>
      <c r="B3" s="67" t="s">
        <v>1</v>
      </c>
      <c r="C3" s="69" t="s">
        <v>2</v>
      </c>
      <c r="D3" s="69"/>
      <c r="E3" s="70" t="s">
        <v>3</v>
      </c>
      <c r="F3" s="71"/>
      <c r="G3" s="69" t="s">
        <v>4</v>
      </c>
      <c r="H3" s="69"/>
      <c r="I3" s="69" t="s">
        <v>5</v>
      </c>
      <c r="J3" s="69"/>
      <c r="K3" s="72" t="s">
        <v>6</v>
      </c>
      <c r="L3" s="73"/>
      <c r="M3" s="61" t="s">
        <v>17</v>
      </c>
      <c r="N3" s="62"/>
      <c r="O3" s="74" t="s">
        <v>7</v>
      </c>
      <c r="P3" s="74" t="s">
        <v>8</v>
      </c>
    </row>
    <row r="4" spans="1:17" ht="57">
      <c r="A4" s="66"/>
      <c r="B4" s="68"/>
      <c r="C4" s="1" t="s">
        <v>9</v>
      </c>
      <c r="D4" s="1" t="s">
        <v>10</v>
      </c>
      <c r="E4" s="1" t="s">
        <v>9</v>
      </c>
      <c r="F4" s="1" t="s">
        <v>10</v>
      </c>
      <c r="G4" s="1" t="s">
        <v>9</v>
      </c>
      <c r="H4" s="1" t="s">
        <v>10</v>
      </c>
      <c r="I4" s="1" t="s">
        <v>9</v>
      </c>
      <c r="J4" s="1" t="s">
        <v>10</v>
      </c>
      <c r="K4" s="1" t="s">
        <v>9</v>
      </c>
      <c r="L4" s="1" t="s">
        <v>10</v>
      </c>
      <c r="M4" s="1" t="s">
        <v>9</v>
      </c>
      <c r="N4" s="1" t="s">
        <v>10</v>
      </c>
      <c r="O4" s="75"/>
      <c r="P4" s="75"/>
      <c r="Q4" s="2" t="s">
        <v>11</v>
      </c>
    </row>
    <row r="5" spans="1:17" ht="35.25">
      <c r="A5" s="15" t="s">
        <v>41</v>
      </c>
      <c r="B5" s="13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2"/>
      <c r="N5" s="4">
        <f t="shared" ref="N5:N27" si="0">M5/B5*100</f>
        <v>0</v>
      </c>
      <c r="O5" s="14"/>
      <c r="P5" s="14"/>
      <c r="Q5" s="2">
        <v>23</v>
      </c>
    </row>
    <row r="6" spans="1:17">
      <c r="A6" s="44" t="s">
        <v>42</v>
      </c>
      <c r="B6" s="3">
        <v>29</v>
      </c>
      <c r="C6" s="3">
        <v>3</v>
      </c>
      <c r="D6" s="4">
        <f>C6/B6*100</f>
        <v>10.344827586206897</v>
      </c>
      <c r="E6" s="3">
        <v>14</v>
      </c>
      <c r="F6" s="4">
        <f>E6/B6*100</f>
        <v>48.275862068965516</v>
      </c>
      <c r="G6" s="3">
        <v>10</v>
      </c>
      <c r="H6" s="4">
        <f t="shared" ref="H6:H27" si="1">G6/B6*100</f>
        <v>34.482758620689658</v>
      </c>
      <c r="I6" s="3">
        <v>2</v>
      </c>
      <c r="J6" s="4">
        <f t="shared" ref="J6:J27" si="2">I6/B6*100</f>
        <v>6.8965517241379306</v>
      </c>
      <c r="K6" s="3">
        <v>0</v>
      </c>
      <c r="L6" s="4">
        <f t="shared" ref="L6:L27" si="3">K6/B6*100</f>
        <v>0</v>
      </c>
      <c r="M6" s="3">
        <v>2</v>
      </c>
      <c r="N6" s="4">
        <f t="shared" si="0"/>
        <v>6.8965517241379306</v>
      </c>
      <c r="O6" s="5">
        <f t="shared" ref="O6:O27" si="4">(C6+E6+G6)/B6*100</f>
        <v>93.103448275862064</v>
      </c>
      <c r="P6" s="45">
        <f>(C6+E6)/B6*100</f>
        <v>58.620689655172406</v>
      </c>
      <c r="Q6" s="6">
        <f>C6+E6+G6+I6+K6</f>
        <v>29</v>
      </c>
    </row>
    <row r="7" spans="1:17">
      <c r="A7" s="44" t="s">
        <v>43</v>
      </c>
      <c r="B7" s="44">
        <v>26</v>
      </c>
      <c r="C7" s="44">
        <v>2</v>
      </c>
      <c r="D7" s="4">
        <f t="shared" ref="D7:D10" si="5">C7/B7*100</f>
        <v>7.6923076923076925</v>
      </c>
      <c r="E7" s="44">
        <v>7</v>
      </c>
      <c r="F7" s="4">
        <f t="shared" ref="F7:F10" si="6">E7/B7*100</f>
        <v>26.923076923076923</v>
      </c>
      <c r="G7" s="44">
        <v>16</v>
      </c>
      <c r="H7" s="4">
        <f t="shared" si="1"/>
        <v>61.53846153846154</v>
      </c>
      <c r="I7" s="44">
        <v>1</v>
      </c>
      <c r="J7" s="4">
        <f t="shared" si="2"/>
        <v>3.8461538461538463</v>
      </c>
      <c r="K7" s="44">
        <v>0</v>
      </c>
      <c r="L7" s="4">
        <f t="shared" si="3"/>
        <v>0</v>
      </c>
      <c r="M7" s="44">
        <v>1</v>
      </c>
      <c r="N7" s="4">
        <f t="shared" si="0"/>
        <v>3.8461538461538463</v>
      </c>
      <c r="O7" s="5">
        <f t="shared" si="4"/>
        <v>96.15384615384616</v>
      </c>
      <c r="P7" s="5">
        <f t="shared" ref="P7:P10" si="7">(C7+E7)/B7*100</f>
        <v>34.615384615384613</v>
      </c>
      <c r="Q7" s="6">
        <f t="shared" ref="Q7:Q10" si="8">C7+E7+G7+I7+K7</f>
        <v>26</v>
      </c>
    </row>
    <row r="8" spans="1:17">
      <c r="A8" s="44" t="s">
        <v>44</v>
      </c>
      <c r="B8" s="44">
        <v>26</v>
      </c>
      <c r="C8" s="44">
        <v>2</v>
      </c>
      <c r="D8" s="4">
        <f t="shared" si="5"/>
        <v>7.6923076923076925</v>
      </c>
      <c r="E8" s="44">
        <v>6</v>
      </c>
      <c r="F8" s="4">
        <f t="shared" si="6"/>
        <v>23.076923076923077</v>
      </c>
      <c r="G8" s="44">
        <v>17</v>
      </c>
      <c r="H8" s="4">
        <f t="shared" si="1"/>
        <v>65.384615384615387</v>
      </c>
      <c r="I8" s="44">
        <v>1</v>
      </c>
      <c r="J8" s="4">
        <f t="shared" si="2"/>
        <v>3.8461538461538463</v>
      </c>
      <c r="K8" s="44">
        <v>0</v>
      </c>
      <c r="L8" s="4">
        <f t="shared" si="3"/>
        <v>0</v>
      </c>
      <c r="M8" s="44">
        <v>1</v>
      </c>
      <c r="N8" s="4">
        <f t="shared" si="0"/>
        <v>3.8461538461538463</v>
      </c>
      <c r="O8" s="5">
        <f t="shared" si="4"/>
        <v>96.15384615384616</v>
      </c>
      <c r="P8" s="5">
        <f t="shared" si="7"/>
        <v>30.76923076923077</v>
      </c>
      <c r="Q8" s="6">
        <f t="shared" si="8"/>
        <v>26</v>
      </c>
    </row>
    <row r="9" spans="1:17">
      <c r="A9" s="44" t="s">
        <v>45</v>
      </c>
      <c r="B9" s="3">
        <v>29</v>
      </c>
      <c r="C9" s="3">
        <v>7</v>
      </c>
      <c r="D9" s="4">
        <f t="shared" si="5"/>
        <v>24.137931034482758</v>
      </c>
      <c r="E9" s="3">
        <v>15</v>
      </c>
      <c r="F9" s="4">
        <f t="shared" si="6"/>
        <v>51.724137931034484</v>
      </c>
      <c r="G9" s="3">
        <v>7</v>
      </c>
      <c r="H9" s="4">
        <f t="shared" si="1"/>
        <v>24.137931034482758</v>
      </c>
      <c r="I9" s="3">
        <v>0</v>
      </c>
      <c r="J9" s="4">
        <f t="shared" si="2"/>
        <v>0</v>
      </c>
      <c r="K9" s="3">
        <v>0</v>
      </c>
      <c r="L9" s="4">
        <f t="shared" si="3"/>
        <v>0</v>
      </c>
      <c r="M9" s="3">
        <v>0</v>
      </c>
      <c r="N9" s="4">
        <f t="shared" si="0"/>
        <v>0</v>
      </c>
      <c r="O9" s="45">
        <f t="shared" si="4"/>
        <v>100</v>
      </c>
      <c r="P9" s="45">
        <f t="shared" si="7"/>
        <v>75.862068965517238</v>
      </c>
      <c r="Q9" s="6">
        <f t="shared" si="8"/>
        <v>29</v>
      </c>
    </row>
    <row r="10" spans="1:17">
      <c r="A10" s="44" t="s">
        <v>46</v>
      </c>
      <c r="B10" s="44">
        <v>20</v>
      </c>
      <c r="C10" s="44">
        <v>1</v>
      </c>
      <c r="D10" s="4">
        <f t="shared" si="5"/>
        <v>5</v>
      </c>
      <c r="E10" s="44">
        <v>5</v>
      </c>
      <c r="F10" s="4">
        <f t="shared" si="6"/>
        <v>25</v>
      </c>
      <c r="G10" s="44">
        <v>14</v>
      </c>
      <c r="H10" s="4">
        <f t="shared" si="1"/>
        <v>70</v>
      </c>
      <c r="I10" s="44">
        <v>0</v>
      </c>
      <c r="J10" s="4">
        <f t="shared" si="2"/>
        <v>0</v>
      </c>
      <c r="K10" s="44">
        <v>0</v>
      </c>
      <c r="L10" s="4">
        <f t="shared" si="3"/>
        <v>0</v>
      </c>
      <c r="M10" s="44">
        <v>0</v>
      </c>
      <c r="N10" s="4">
        <f t="shared" si="0"/>
        <v>0</v>
      </c>
      <c r="O10" s="45">
        <f t="shared" si="4"/>
        <v>100</v>
      </c>
      <c r="P10" s="5">
        <f t="shared" si="7"/>
        <v>30</v>
      </c>
      <c r="Q10" s="6">
        <f t="shared" si="8"/>
        <v>20</v>
      </c>
    </row>
    <row r="11" spans="1:17">
      <c r="A11" s="44" t="s">
        <v>47</v>
      </c>
      <c r="B11" s="3">
        <v>26</v>
      </c>
      <c r="C11" s="3">
        <v>4</v>
      </c>
      <c r="D11" s="4">
        <f t="shared" ref="D11:D27" si="9">C11/B11*100</f>
        <v>15.384615384615385</v>
      </c>
      <c r="E11" s="3">
        <v>11</v>
      </c>
      <c r="F11" s="4">
        <f t="shared" ref="F11:F27" si="10">E11/B11*100</f>
        <v>42.307692307692307</v>
      </c>
      <c r="G11" s="3">
        <v>11</v>
      </c>
      <c r="H11" s="4">
        <f t="shared" si="1"/>
        <v>42.307692307692307</v>
      </c>
      <c r="I11" s="3">
        <v>0</v>
      </c>
      <c r="J11" s="4">
        <f t="shared" si="2"/>
        <v>0</v>
      </c>
      <c r="K11" s="3">
        <v>0</v>
      </c>
      <c r="L11" s="4">
        <f t="shared" si="3"/>
        <v>0</v>
      </c>
      <c r="M11" s="3">
        <v>0</v>
      </c>
      <c r="N11" s="4">
        <f t="shared" si="0"/>
        <v>0</v>
      </c>
      <c r="O11" s="45">
        <f t="shared" si="4"/>
        <v>100</v>
      </c>
      <c r="P11" s="45">
        <f t="shared" ref="P11:P27" si="11">(C11+E11)/B11*100</f>
        <v>57.692307692307686</v>
      </c>
      <c r="Q11" s="6">
        <f t="shared" ref="Q11:Q25" si="12">C11+E11+G11+I11+K11</f>
        <v>26</v>
      </c>
    </row>
    <row r="12" spans="1:17">
      <c r="A12" s="7" t="s">
        <v>12</v>
      </c>
      <c r="B12" s="7">
        <f>SUM(B5:B11)</f>
        <v>179</v>
      </c>
      <c r="C12" s="7">
        <f>SUM(C6:C11)</f>
        <v>19</v>
      </c>
      <c r="D12" s="4">
        <f t="shared" si="9"/>
        <v>10.614525139664805</v>
      </c>
      <c r="E12" s="7">
        <f>SUM(E6:E11)</f>
        <v>58</v>
      </c>
      <c r="F12" s="4">
        <f t="shared" si="10"/>
        <v>32.402234636871505</v>
      </c>
      <c r="G12" s="7">
        <f>SUM(G6:G11)</f>
        <v>75</v>
      </c>
      <c r="H12" s="4">
        <f t="shared" si="1"/>
        <v>41.899441340782126</v>
      </c>
      <c r="I12" s="7">
        <f>SUM(I6:I11)</f>
        <v>4</v>
      </c>
      <c r="J12" s="4">
        <f t="shared" si="2"/>
        <v>2.2346368715083798</v>
      </c>
      <c r="K12" s="7">
        <f>SUM(K6:K11)</f>
        <v>0</v>
      </c>
      <c r="L12" s="4">
        <f t="shared" si="3"/>
        <v>0</v>
      </c>
      <c r="M12" s="7">
        <f>SUM(M5:M11)</f>
        <v>4</v>
      </c>
      <c r="N12" s="4">
        <f t="shared" si="0"/>
        <v>2.2346368715083798</v>
      </c>
      <c r="O12" s="5">
        <f t="shared" si="4"/>
        <v>84.916201117318437</v>
      </c>
      <c r="P12" s="45">
        <f t="shared" si="11"/>
        <v>43.016759776536311</v>
      </c>
      <c r="Q12" s="6">
        <f>SUM(Q5:Q11)</f>
        <v>179</v>
      </c>
    </row>
    <row r="13" spans="1:17">
      <c r="A13" s="44" t="s">
        <v>48</v>
      </c>
      <c r="B13" s="3">
        <v>23</v>
      </c>
      <c r="C13" s="3">
        <v>0</v>
      </c>
      <c r="D13" s="4">
        <f t="shared" si="9"/>
        <v>0</v>
      </c>
      <c r="E13" s="3">
        <v>4</v>
      </c>
      <c r="F13" s="4">
        <f t="shared" si="10"/>
        <v>17.391304347826086</v>
      </c>
      <c r="G13" s="3">
        <v>16</v>
      </c>
      <c r="H13" s="4">
        <f t="shared" si="1"/>
        <v>69.565217391304344</v>
      </c>
      <c r="I13" s="46">
        <v>3</v>
      </c>
      <c r="J13" s="4">
        <f t="shared" si="2"/>
        <v>13.043478260869565</v>
      </c>
      <c r="K13" s="3">
        <v>0</v>
      </c>
      <c r="L13" s="4">
        <f t="shared" si="3"/>
        <v>0</v>
      </c>
      <c r="M13" s="46">
        <v>3</v>
      </c>
      <c r="N13" s="4">
        <f t="shared" si="0"/>
        <v>13.043478260869565</v>
      </c>
      <c r="O13" s="5">
        <f t="shared" si="4"/>
        <v>86.956521739130437</v>
      </c>
      <c r="P13" s="5">
        <f t="shared" si="11"/>
        <v>17.391304347826086</v>
      </c>
      <c r="Q13" s="6">
        <f t="shared" si="12"/>
        <v>23</v>
      </c>
    </row>
    <row r="14" spans="1:17">
      <c r="A14" s="44" t="s">
        <v>49</v>
      </c>
      <c r="B14" s="44">
        <v>25</v>
      </c>
      <c r="C14" s="44">
        <v>2</v>
      </c>
      <c r="D14" s="4">
        <f t="shared" si="9"/>
        <v>8</v>
      </c>
      <c r="E14" s="44">
        <v>7</v>
      </c>
      <c r="F14" s="4">
        <f t="shared" si="10"/>
        <v>28.000000000000004</v>
      </c>
      <c r="G14" s="44">
        <v>14</v>
      </c>
      <c r="H14" s="4">
        <f t="shared" si="1"/>
        <v>56.000000000000007</v>
      </c>
      <c r="I14" s="46">
        <v>2</v>
      </c>
      <c r="J14" s="4">
        <f t="shared" si="2"/>
        <v>8</v>
      </c>
      <c r="K14" s="44">
        <v>0</v>
      </c>
      <c r="L14" s="4">
        <f t="shared" si="3"/>
        <v>0</v>
      </c>
      <c r="M14" s="46">
        <v>2</v>
      </c>
      <c r="N14" s="4">
        <f t="shared" si="0"/>
        <v>8</v>
      </c>
      <c r="O14" s="5">
        <f t="shared" si="4"/>
        <v>92</v>
      </c>
      <c r="P14" s="48">
        <f t="shared" si="11"/>
        <v>36</v>
      </c>
      <c r="Q14" s="6">
        <f t="shared" si="12"/>
        <v>25</v>
      </c>
    </row>
    <row r="15" spans="1:17">
      <c r="A15" s="44" t="s">
        <v>50</v>
      </c>
      <c r="B15" s="44">
        <v>26</v>
      </c>
      <c r="C15" s="44">
        <v>1</v>
      </c>
      <c r="D15" s="4">
        <f t="shared" si="9"/>
        <v>3.8461538461538463</v>
      </c>
      <c r="E15" s="44">
        <v>7</v>
      </c>
      <c r="F15" s="4">
        <f t="shared" si="10"/>
        <v>26.923076923076923</v>
      </c>
      <c r="G15" s="44">
        <v>16</v>
      </c>
      <c r="H15" s="4">
        <f t="shared" si="1"/>
        <v>61.53846153846154</v>
      </c>
      <c r="I15" s="46">
        <v>2</v>
      </c>
      <c r="J15" s="4">
        <f t="shared" si="2"/>
        <v>7.6923076923076925</v>
      </c>
      <c r="K15" s="44">
        <v>0</v>
      </c>
      <c r="L15" s="4">
        <f t="shared" si="3"/>
        <v>0</v>
      </c>
      <c r="M15" s="46">
        <v>2</v>
      </c>
      <c r="N15" s="4">
        <f t="shared" si="0"/>
        <v>7.6923076923076925</v>
      </c>
      <c r="O15" s="5">
        <f t="shared" si="4"/>
        <v>92.307692307692307</v>
      </c>
      <c r="P15" s="5">
        <f t="shared" si="11"/>
        <v>30.76923076923077</v>
      </c>
      <c r="Q15" s="6">
        <f t="shared" si="12"/>
        <v>26</v>
      </c>
    </row>
    <row r="16" spans="1:17">
      <c r="A16" s="44" t="s">
        <v>51</v>
      </c>
      <c r="B16" s="3">
        <v>24</v>
      </c>
      <c r="C16" s="3">
        <v>0</v>
      </c>
      <c r="D16" s="4">
        <f t="shared" si="9"/>
        <v>0</v>
      </c>
      <c r="E16" s="3">
        <v>5</v>
      </c>
      <c r="F16" s="4">
        <f t="shared" si="10"/>
        <v>20.833333333333336</v>
      </c>
      <c r="G16" s="3">
        <v>13</v>
      </c>
      <c r="H16" s="4">
        <f t="shared" si="1"/>
        <v>54.166666666666664</v>
      </c>
      <c r="I16" s="46">
        <v>6</v>
      </c>
      <c r="J16" s="4">
        <f t="shared" si="2"/>
        <v>25</v>
      </c>
      <c r="K16" s="3">
        <v>0</v>
      </c>
      <c r="L16" s="4">
        <f t="shared" si="3"/>
        <v>0</v>
      </c>
      <c r="M16" s="46">
        <v>6</v>
      </c>
      <c r="N16" s="4">
        <f t="shared" si="0"/>
        <v>25</v>
      </c>
      <c r="O16" s="5">
        <f t="shared" si="4"/>
        <v>75</v>
      </c>
      <c r="P16" s="5">
        <f t="shared" si="11"/>
        <v>20.833333333333336</v>
      </c>
      <c r="Q16" s="6">
        <f t="shared" si="12"/>
        <v>24</v>
      </c>
    </row>
    <row r="17" spans="1:17">
      <c r="A17" s="44" t="s">
        <v>52</v>
      </c>
      <c r="B17" s="44">
        <v>29</v>
      </c>
      <c r="C17" s="44">
        <v>3</v>
      </c>
      <c r="D17" s="4">
        <f t="shared" si="9"/>
        <v>10.344827586206897</v>
      </c>
      <c r="E17" s="44">
        <v>7</v>
      </c>
      <c r="F17" s="4">
        <f t="shared" si="10"/>
        <v>24.137931034482758</v>
      </c>
      <c r="G17" s="44">
        <v>19</v>
      </c>
      <c r="H17" s="4">
        <f t="shared" si="1"/>
        <v>65.517241379310349</v>
      </c>
      <c r="I17" s="46">
        <v>0</v>
      </c>
      <c r="J17" s="4">
        <f t="shared" si="2"/>
        <v>0</v>
      </c>
      <c r="K17" s="44">
        <v>0</v>
      </c>
      <c r="L17" s="4">
        <f t="shared" si="3"/>
        <v>0</v>
      </c>
      <c r="M17" s="46">
        <v>0</v>
      </c>
      <c r="N17" s="4">
        <f t="shared" si="0"/>
        <v>0</v>
      </c>
      <c r="O17" s="45">
        <f t="shared" si="4"/>
        <v>100</v>
      </c>
      <c r="P17" s="48">
        <f t="shared" si="11"/>
        <v>34.482758620689658</v>
      </c>
      <c r="Q17" s="6">
        <f t="shared" si="12"/>
        <v>29</v>
      </c>
    </row>
    <row r="18" spans="1:17">
      <c r="A18" s="44" t="s">
        <v>53</v>
      </c>
      <c r="B18" s="44">
        <v>18</v>
      </c>
      <c r="C18" s="44">
        <v>3</v>
      </c>
      <c r="D18" s="4">
        <f t="shared" si="9"/>
        <v>16.666666666666664</v>
      </c>
      <c r="E18" s="44">
        <v>2</v>
      </c>
      <c r="F18" s="4">
        <f t="shared" si="10"/>
        <v>11.111111111111111</v>
      </c>
      <c r="G18" s="44">
        <v>13</v>
      </c>
      <c r="H18" s="4">
        <f t="shared" si="1"/>
        <v>72.222222222222214</v>
      </c>
      <c r="I18" s="46">
        <v>0</v>
      </c>
      <c r="J18" s="4">
        <f t="shared" si="2"/>
        <v>0</v>
      </c>
      <c r="K18" s="44">
        <v>0</v>
      </c>
      <c r="L18" s="4">
        <f t="shared" si="3"/>
        <v>0</v>
      </c>
      <c r="M18" s="46">
        <v>0</v>
      </c>
      <c r="N18" s="4">
        <f t="shared" si="0"/>
        <v>0</v>
      </c>
      <c r="O18" s="45">
        <f t="shared" si="4"/>
        <v>100</v>
      </c>
      <c r="P18" s="5">
        <f t="shared" si="11"/>
        <v>27.777777777777779</v>
      </c>
      <c r="Q18" s="6">
        <f t="shared" si="12"/>
        <v>18</v>
      </c>
    </row>
    <row r="19" spans="1:17">
      <c r="A19" s="44" t="s">
        <v>54</v>
      </c>
      <c r="B19" s="44">
        <v>27</v>
      </c>
      <c r="C19" s="44">
        <v>1</v>
      </c>
      <c r="D19" s="4">
        <f t="shared" si="9"/>
        <v>3.7037037037037033</v>
      </c>
      <c r="E19" s="44">
        <v>4</v>
      </c>
      <c r="F19" s="4">
        <f t="shared" si="10"/>
        <v>14.814814814814813</v>
      </c>
      <c r="G19" s="44">
        <v>20</v>
      </c>
      <c r="H19" s="4">
        <f t="shared" si="1"/>
        <v>74.074074074074076</v>
      </c>
      <c r="I19" s="46">
        <v>2</v>
      </c>
      <c r="J19" s="4">
        <f t="shared" si="2"/>
        <v>7.4074074074074066</v>
      </c>
      <c r="K19" s="44">
        <v>0</v>
      </c>
      <c r="L19" s="4">
        <f t="shared" si="3"/>
        <v>0</v>
      </c>
      <c r="M19" s="46">
        <v>2</v>
      </c>
      <c r="N19" s="4">
        <f t="shared" si="0"/>
        <v>7.4074074074074066</v>
      </c>
      <c r="O19" s="5">
        <f t="shared" si="4"/>
        <v>92.592592592592595</v>
      </c>
      <c r="P19" s="5">
        <f t="shared" si="11"/>
        <v>18.518518518518519</v>
      </c>
      <c r="Q19" s="6">
        <f t="shared" si="12"/>
        <v>27</v>
      </c>
    </row>
    <row r="20" spans="1:17">
      <c r="A20" s="44" t="s">
        <v>55</v>
      </c>
      <c r="B20" s="3">
        <v>26</v>
      </c>
      <c r="C20" s="3">
        <v>4</v>
      </c>
      <c r="D20" s="4">
        <f t="shared" si="9"/>
        <v>15.384615384615385</v>
      </c>
      <c r="E20" s="3">
        <v>3</v>
      </c>
      <c r="F20" s="4">
        <f t="shared" si="10"/>
        <v>11.538461538461538</v>
      </c>
      <c r="G20" s="3">
        <v>18</v>
      </c>
      <c r="H20" s="4">
        <f t="shared" si="1"/>
        <v>69.230769230769226</v>
      </c>
      <c r="I20" s="46">
        <v>1</v>
      </c>
      <c r="J20" s="4">
        <f t="shared" si="2"/>
        <v>3.8461538461538463</v>
      </c>
      <c r="K20" s="3">
        <v>0</v>
      </c>
      <c r="L20" s="4">
        <f t="shared" si="3"/>
        <v>0</v>
      </c>
      <c r="M20" s="46">
        <v>1</v>
      </c>
      <c r="N20" s="4">
        <f t="shared" si="0"/>
        <v>3.8461538461538463</v>
      </c>
      <c r="O20" s="5">
        <f t="shared" si="4"/>
        <v>96.15384615384616</v>
      </c>
      <c r="P20" s="5">
        <f t="shared" si="11"/>
        <v>26.923076923076923</v>
      </c>
      <c r="Q20" s="6">
        <f t="shared" si="12"/>
        <v>26</v>
      </c>
    </row>
    <row r="21" spans="1:17">
      <c r="A21" s="9" t="s">
        <v>56</v>
      </c>
      <c r="B21" s="9">
        <v>25</v>
      </c>
      <c r="C21" s="9">
        <v>0</v>
      </c>
      <c r="D21" s="4">
        <f t="shared" si="9"/>
        <v>0</v>
      </c>
      <c r="E21" s="9">
        <v>4</v>
      </c>
      <c r="F21" s="4">
        <f t="shared" si="10"/>
        <v>16</v>
      </c>
      <c r="G21" s="9">
        <v>19</v>
      </c>
      <c r="H21" s="4">
        <f t="shared" si="1"/>
        <v>76</v>
      </c>
      <c r="I21" s="46">
        <v>2</v>
      </c>
      <c r="J21" s="4">
        <f t="shared" si="2"/>
        <v>8</v>
      </c>
      <c r="K21" s="9">
        <v>0</v>
      </c>
      <c r="L21" s="4">
        <f t="shared" si="3"/>
        <v>0</v>
      </c>
      <c r="M21" s="46">
        <v>2</v>
      </c>
      <c r="N21" s="4">
        <f t="shared" si="0"/>
        <v>8</v>
      </c>
      <c r="O21" s="5">
        <f t="shared" si="4"/>
        <v>92</v>
      </c>
      <c r="P21" s="5">
        <f t="shared" si="11"/>
        <v>16</v>
      </c>
      <c r="Q21" s="6">
        <f t="shared" si="12"/>
        <v>25</v>
      </c>
    </row>
    <row r="22" spans="1:17">
      <c r="A22" s="44" t="s">
        <v>57</v>
      </c>
      <c r="B22" s="3">
        <v>26</v>
      </c>
      <c r="C22" s="3">
        <v>2</v>
      </c>
      <c r="D22" s="4">
        <f t="shared" si="9"/>
        <v>7.6923076923076925</v>
      </c>
      <c r="E22" s="3">
        <v>8</v>
      </c>
      <c r="F22" s="4">
        <f t="shared" si="10"/>
        <v>30.76923076923077</v>
      </c>
      <c r="G22" s="3">
        <v>16</v>
      </c>
      <c r="H22" s="4">
        <f t="shared" si="1"/>
        <v>61.53846153846154</v>
      </c>
      <c r="I22" s="47">
        <v>0</v>
      </c>
      <c r="J22" s="4">
        <f t="shared" si="2"/>
        <v>0</v>
      </c>
      <c r="K22" s="3">
        <v>0</v>
      </c>
      <c r="L22" s="4">
        <f t="shared" si="3"/>
        <v>0</v>
      </c>
      <c r="M22" s="4">
        <v>0</v>
      </c>
      <c r="N22" s="4">
        <f t="shared" si="0"/>
        <v>0</v>
      </c>
      <c r="O22" s="45">
        <f t="shared" si="4"/>
        <v>100</v>
      </c>
      <c r="P22" s="48">
        <f t="shared" si="11"/>
        <v>38.461538461538467</v>
      </c>
      <c r="Q22" s="6">
        <f t="shared" si="12"/>
        <v>26</v>
      </c>
    </row>
    <row r="23" spans="1:17">
      <c r="A23" s="7" t="s">
        <v>13</v>
      </c>
      <c r="B23" s="7">
        <f>SUM(B13:B22)</f>
        <v>249</v>
      </c>
      <c r="C23" s="7">
        <f>SUM(C13:C22)</f>
        <v>16</v>
      </c>
      <c r="D23" s="4">
        <f t="shared" si="9"/>
        <v>6.425702811244979</v>
      </c>
      <c r="E23" s="7">
        <f>SUM(E13:E22)</f>
        <v>51</v>
      </c>
      <c r="F23" s="4">
        <f t="shared" si="10"/>
        <v>20.481927710843372</v>
      </c>
      <c r="G23" s="7">
        <f>SUM(G13:G22)</f>
        <v>164</v>
      </c>
      <c r="H23" s="4">
        <f t="shared" si="1"/>
        <v>65.863453815261039</v>
      </c>
      <c r="I23" s="7">
        <f>SUM(I13:I22)</f>
        <v>18</v>
      </c>
      <c r="J23" s="4">
        <f t="shared" si="2"/>
        <v>7.2289156626506017</v>
      </c>
      <c r="K23" s="7">
        <f>SUM(K13:K22)</f>
        <v>0</v>
      </c>
      <c r="L23" s="4">
        <f t="shared" si="3"/>
        <v>0</v>
      </c>
      <c r="M23" s="16">
        <f>SUM(M13:M22)</f>
        <v>18</v>
      </c>
      <c r="N23" s="4">
        <f t="shared" si="0"/>
        <v>7.2289156626506017</v>
      </c>
      <c r="O23" s="5">
        <f t="shared" si="4"/>
        <v>92.771084337349393</v>
      </c>
      <c r="P23" s="5">
        <f t="shared" si="11"/>
        <v>26.907630522088354</v>
      </c>
      <c r="Q23" s="6">
        <f t="shared" si="12"/>
        <v>249</v>
      </c>
    </row>
    <row r="24" spans="1:17">
      <c r="A24" s="3">
        <v>10</v>
      </c>
      <c r="B24" s="3">
        <v>20</v>
      </c>
      <c r="C24" s="3">
        <v>2</v>
      </c>
      <c r="D24" s="4">
        <f t="shared" si="9"/>
        <v>10</v>
      </c>
      <c r="E24" s="3">
        <v>9</v>
      </c>
      <c r="F24" s="4">
        <f t="shared" si="10"/>
        <v>45</v>
      </c>
      <c r="G24" s="3">
        <v>9</v>
      </c>
      <c r="H24" s="4">
        <f t="shared" si="1"/>
        <v>45</v>
      </c>
      <c r="I24" s="7">
        <v>0</v>
      </c>
      <c r="J24" s="4">
        <f t="shared" si="2"/>
        <v>0</v>
      </c>
      <c r="K24" s="3">
        <v>0</v>
      </c>
      <c r="L24" s="4">
        <f t="shared" si="3"/>
        <v>0</v>
      </c>
      <c r="M24" s="4">
        <v>0</v>
      </c>
      <c r="N24" s="4">
        <f t="shared" si="0"/>
        <v>0</v>
      </c>
      <c r="O24" s="45">
        <f t="shared" si="4"/>
        <v>100</v>
      </c>
      <c r="P24" s="45">
        <f t="shared" si="11"/>
        <v>55.000000000000007</v>
      </c>
      <c r="Q24" s="6">
        <f t="shared" si="12"/>
        <v>20</v>
      </c>
    </row>
    <row r="25" spans="1:17">
      <c r="A25" s="3">
        <v>11</v>
      </c>
      <c r="B25" s="3">
        <v>9</v>
      </c>
      <c r="C25" s="3">
        <v>2</v>
      </c>
      <c r="D25" s="4">
        <f t="shared" si="9"/>
        <v>22.222222222222221</v>
      </c>
      <c r="E25" s="3">
        <v>5</v>
      </c>
      <c r="F25" s="4">
        <f t="shared" si="10"/>
        <v>55.555555555555557</v>
      </c>
      <c r="G25" s="3">
        <v>2</v>
      </c>
      <c r="H25" s="4">
        <f t="shared" si="1"/>
        <v>22.222222222222221</v>
      </c>
      <c r="I25" s="3">
        <v>0</v>
      </c>
      <c r="J25" s="4">
        <f t="shared" si="2"/>
        <v>0</v>
      </c>
      <c r="K25" s="3">
        <v>0</v>
      </c>
      <c r="L25" s="4">
        <f t="shared" si="3"/>
        <v>0</v>
      </c>
      <c r="M25" s="4">
        <v>0</v>
      </c>
      <c r="N25" s="4">
        <f t="shared" si="0"/>
        <v>0</v>
      </c>
      <c r="O25" s="45">
        <f t="shared" si="4"/>
        <v>100</v>
      </c>
      <c r="P25" s="45">
        <f t="shared" si="11"/>
        <v>77.777777777777786</v>
      </c>
      <c r="Q25" s="6">
        <f t="shared" si="12"/>
        <v>9</v>
      </c>
    </row>
    <row r="26" spans="1:17">
      <c r="A26" s="7" t="s">
        <v>14</v>
      </c>
      <c r="B26" s="7">
        <f>B24+B25</f>
        <v>29</v>
      </c>
      <c r="C26" s="7">
        <f>C24+C25</f>
        <v>4</v>
      </c>
      <c r="D26" s="4">
        <f t="shared" si="9"/>
        <v>13.793103448275861</v>
      </c>
      <c r="E26" s="7">
        <f>E24+E25</f>
        <v>14</v>
      </c>
      <c r="F26" s="4">
        <f t="shared" si="10"/>
        <v>48.275862068965516</v>
      </c>
      <c r="G26" s="7">
        <f>G24+G25</f>
        <v>11</v>
      </c>
      <c r="H26" s="4">
        <f t="shared" si="1"/>
        <v>37.931034482758619</v>
      </c>
      <c r="I26" s="7">
        <f>SUM(I24:I25)</f>
        <v>0</v>
      </c>
      <c r="J26" s="4">
        <f t="shared" si="2"/>
        <v>0</v>
      </c>
      <c r="K26" s="7">
        <f>K24+K25</f>
        <v>0</v>
      </c>
      <c r="L26" s="4">
        <f t="shared" si="3"/>
        <v>0</v>
      </c>
      <c r="M26" s="8">
        <f>SUM(M24:M25)</f>
        <v>0</v>
      </c>
      <c r="N26" s="4">
        <f t="shared" si="0"/>
        <v>0</v>
      </c>
      <c r="O26" s="45">
        <f t="shared" si="4"/>
        <v>100</v>
      </c>
      <c r="P26" s="45">
        <f t="shared" si="11"/>
        <v>62.068965517241381</v>
      </c>
      <c r="Q26" s="6">
        <f>SUM(Q24:Q25)</f>
        <v>29</v>
      </c>
    </row>
    <row r="27" spans="1:17">
      <c r="A27" s="10" t="s">
        <v>15</v>
      </c>
      <c r="B27" s="7">
        <f>B12+B23+B26</f>
        <v>457</v>
      </c>
      <c r="C27" s="7">
        <f>C12+C23+C26</f>
        <v>39</v>
      </c>
      <c r="D27" s="4">
        <f t="shared" si="9"/>
        <v>8.5339168490153181</v>
      </c>
      <c r="E27" s="7">
        <f>E12+E23+E26</f>
        <v>123</v>
      </c>
      <c r="F27" s="4">
        <f t="shared" si="10"/>
        <v>26.914660831509845</v>
      </c>
      <c r="G27" s="7">
        <f>G12+G23+G26</f>
        <v>250</v>
      </c>
      <c r="H27" s="4">
        <f t="shared" si="1"/>
        <v>54.704595185995622</v>
      </c>
      <c r="I27" s="7">
        <f>I12+I23+I26</f>
        <v>22</v>
      </c>
      <c r="J27" s="4">
        <f t="shared" si="2"/>
        <v>4.814004376367615</v>
      </c>
      <c r="K27" s="7">
        <f>K12+K23+K26</f>
        <v>0</v>
      </c>
      <c r="L27" s="4">
        <f t="shared" si="3"/>
        <v>0</v>
      </c>
      <c r="M27" s="7">
        <f>M12+M23+M26</f>
        <v>22</v>
      </c>
      <c r="N27" s="4">
        <f t="shared" si="0"/>
        <v>4.814004376367615</v>
      </c>
      <c r="O27" s="5">
        <f t="shared" si="4"/>
        <v>90.153172866520791</v>
      </c>
      <c r="P27" s="5">
        <f t="shared" si="11"/>
        <v>35.448577680525162</v>
      </c>
      <c r="Q27" s="6">
        <f>Q12+Q23+Q26</f>
        <v>457</v>
      </c>
    </row>
    <row r="28" spans="1:17">
      <c r="I28" s="7"/>
    </row>
    <row r="29" spans="1:17">
      <c r="A29" s="60" t="s">
        <v>16</v>
      </c>
      <c r="B29" s="60"/>
      <c r="C29" s="60"/>
      <c r="D29" s="60"/>
    </row>
    <row r="30" spans="1:17">
      <c r="A30" s="22"/>
      <c r="B30" s="22"/>
      <c r="C30" s="22"/>
      <c r="D30" s="22"/>
    </row>
    <row r="31" spans="1:17">
      <c r="A31" s="22"/>
      <c r="B31" s="22"/>
      <c r="C31" s="22"/>
      <c r="D31" s="22"/>
    </row>
    <row r="32" spans="1:17">
      <c r="A32" s="11"/>
      <c r="B32" s="11"/>
      <c r="C32" s="11"/>
      <c r="D32" s="11"/>
    </row>
    <row r="33" spans="1:16">
      <c r="A33" s="23" t="s">
        <v>35</v>
      </c>
    </row>
    <row r="34" spans="1:16" ht="30" customHeight="1" thickBot="1">
      <c r="A34" s="81" t="s">
        <v>39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24"/>
      <c r="P34" s="24"/>
    </row>
    <row r="35" spans="1:16" ht="28.5" customHeight="1" thickBot="1">
      <c r="A35" s="82"/>
      <c r="B35" s="79" t="s">
        <v>32</v>
      </c>
      <c r="C35" s="77" t="s">
        <v>18</v>
      </c>
      <c r="D35" s="77"/>
      <c r="E35" s="77"/>
      <c r="F35" s="84"/>
      <c r="G35" s="76" t="s">
        <v>19</v>
      </c>
      <c r="H35" s="77"/>
      <c r="I35" s="77"/>
      <c r="J35" s="77"/>
      <c r="K35" s="77"/>
      <c r="L35" s="78" t="s">
        <v>20</v>
      </c>
      <c r="M35" s="78"/>
      <c r="N35" s="79" t="s">
        <v>36</v>
      </c>
      <c r="O35" s="18"/>
    </row>
    <row r="36" spans="1:16" ht="43.5" thickBot="1">
      <c r="A36" s="83"/>
      <c r="B36" s="80"/>
      <c r="C36" s="36" t="s">
        <v>21</v>
      </c>
      <c r="D36" s="17" t="s">
        <v>22</v>
      </c>
      <c r="E36" s="17" t="s">
        <v>23</v>
      </c>
      <c r="F36" s="17" t="s">
        <v>24</v>
      </c>
      <c r="G36" s="17" t="s">
        <v>25</v>
      </c>
      <c r="H36" s="17" t="s">
        <v>26</v>
      </c>
      <c r="I36" s="17" t="s">
        <v>27</v>
      </c>
      <c r="J36" s="17" t="s">
        <v>28</v>
      </c>
      <c r="K36" s="20" t="s">
        <v>29</v>
      </c>
      <c r="L36" s="21" t="s">
        <v>30</v>
      </c>
      <c r="M36" s="21" t="s">
        <v>31</v>
      </c>
      <c r="N36" s="80"/>
      <c r="O36" s="19"/>
    </row>
    <row r="37" spans="1:16" ht="57.75" thickBot="1">
      <c r="A37" s="40" t="s">
        <v>40</v>
      </c>
      <c r="B37" s="37">
        <v>457</v>
      </c>
      <c r="C37" s="36">
        <v>23</v>
      </c>
      <c r="D37" s="17">
        <v>55</v>
      </c>
      <c r="E37" s="17">
        <v>55</v>
      </c>
      <c r="F37" s="17">
        <v>46</v>
      </c>
      <c r="G37" s="17">
        <v>48</v>
      </c>
      <c r="H37" s="17">
        <v>50</v>
      </c>
      <c r="I37" s="17">
        <v>47</v>
      </c>
      <c r="J37" s="17">
        <v>53</v>
      </c>
      <c r="K37" s="20">
        <v>51</v>
      </c>
      <c r="L37" s="21">
        <v>20</v>
      </c>
      <c r="M37" s="21">
        <v>9</v>
      </c>
      <c r="N37" s="25">
        <f>SUM(C37:M37)</f>
        <v>457</v>
      </c>
      <c r="O37" s="19"/>
    </row>
    <row r="38" spans="1:16" ht="72">
      <c r="A38" s="41" t="s">
        <v>33</v>
      </c>
      <c r="B38" s="43">
        <v>435</v>
      </c>
      <c r="C38" s="38">
        <v>23</v>
      </c>
      <c r="D38" s="30">
        <v>52</v>
      </c>
      <c r="E38" s="30">
        <v>54</v>
      </c>
      <c r="F38" s="30">
        <v>46</v>
      </c>
      <c r="G38" s="30">
        <v>43</v>
      </c>
      <c r="H38" s="30">
        <v>42</v>
      </c>
      <c r="I38" s="30">
        <v>47</v>
      </c>
      <c r="J38" s="30">
        <v>50</v>
      </c>
      <c r="K38" s="32">
        <v>49</v>
      </c>
      <c r="L38" s="29">
        <v>20</v>
      </c>
      <c r="M38" s="29">
        <v>9</v>
      </c>
      <c r="N38" s="35">
        <v>435</v>
      </c>
    </row>
    <row r="39" spans="1:16" ht="114.75">
      <c r="A39" s="42" t="s">
        <v>37</v>
      </c>
      <c r="B39" s="43">
        <v>22</v>
      </c>
      <c r="C39" s="39">
        <v>0</v>
      </c>
      <c r="D39" s="31">
        <v>3</v>
      </c>
      <c r="E39" s="31">
        <v>1</v>
      </c>
      <c r="F39" s="31">
        <v>0</v>
      </c>
      <c r="G39" s="31">
        <v>5</v>
      </c>
      <c r="H39" s="31">
        <v>8</v>
      </c>
      <c r="I39" s="31">
        <v>0</v>
      </c>
      <c r="J39" s="31">
        <v>3</v>
      </c>
      <c r="K39" s="31">
        <v>2</v>
      </c>
      <c r="L39" s="31">
        <v>0</v>
      </c>
      <c r="M39" s="31">
        <v>0</v>
      </c>
      <c r="N39" s="25">
        <f>SUM(C39:M39)</f>
        <v>22</v>
      </c>
    </row>
    <row r="40" spans="1:16">
      <c r="A40" s="3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4"/>
    </row>
    <row r="42" spans="1:16">
      <c r="A42" s="28"/>
    </row>
    <row r="43" spans="1:16" ht="15.75" thickBot="1"/>
    <row r="44" spans="1:16" ht="15.75" thickBot="1">
      <c r="A44" s="26"/>
      <c r="B44" s="27"/>
      <c r="C44" s="27"/>
      <c r="D44" s="27"/>
      <c r="E44" s="59"/>
    </row>
    <row r="45" spans="1:16">
      <c r="A45" s="49"/>
      <c r="B45" s="50"/>
      <c r="C45" s="50"/>
      <c r="D45" s="56"/>
      <c r="E45" s="51"/>
    </row>
    <row r="46" spans="1:16">
      <c r="A46" s="51"/>
      <c r="B46" s="52"/>
      <c r="C46" s="53"/>
      <c r="D46" s="56"/>
      <c r="E46" s="51"/>
    </row>
    <row r="47" spans="1:16">
      <c r="A47" s="51"/>
      <c r="B47" s="52"/>
      <c r="C47" s="53"/>
      <c r="D47" s="56"/>
      <c r="E47" s="51"/>
    </row>
    <row r="48" spans="1:16">
      <c r="A48" s="51"/>
      <c r="B48" s="50"/>
      <c r="C48" s="50"/>
      <c r="D48" s="56"/>
      <c r="E48" s="51"/>
    </row>
    <row r="49" spans="1:5">
      <c r="A49" s="51"/>
      <c r="B49" s="52"/>
      <c r="C49" s="53"/>
      <c r="D49" s="57"/>
      <c r="E49" s="51"/>
    </row>
    <row r="50" spans="1:5">
      <c r="A50" s="51"/>
      <c r="B50" s="52"/>
      <c r="C50" s="53"/>
      <c r="D50" s="57"/>
      <c r="E50" s="51"/>
    </row>
    <row r="51" spans="1:5">
      <c r="A51" s="51"/>
      <c r="B51" s="54"/>
      <c r="C51" s="55"/>
      <c r="D51" s="58"/>
      <c r="E51" s="51"/>
    </row>
    <row r="52" spans="1:5">
      <c r="A52" s="51"/>
      <c r="B52" s="54"/>
      <c r="C52" s="55"/>
      <c r="D52" s="58"/>
      <c r="E52" s="51"/>
    </row>
    <row r="53" spans="1:5">
      <c r="A53" s="51"/>
      <c r="B53" s="54"/>
      <c r="C53" s="55"/>
      <c r="D53" s="58"/>
      <c r="E53" s="51"/>
    </row>
    <row r="54" spans="1:5">
      <c r="A54" s="51"/>
      <c r="B54" s="54"/>
      <c r="C54" s="55"/>
      <c r="D54" s="58"/>
      <c r="E54" s="51"/>
    </row>
    <row r="55" spans="1:5">
      <c r="A55" s="51"/>
      <c r="B55" s="52"/>
      <c r="C55" s="53"/>
      <c r="D55" s="57"/>
      <c r="E55" s="51"/>
    </row>
    <row r="56" spans="1:5">
      <c r="A56" s="51"/>
      <c r="B56" s="52"/>
      <c r="C56" s="53"/>
      <c r="D56" s="57"/>
      <c r="E56" s="51"/>
    </row>
    <row r="57" spans="1:5">
      <c r="A57" s="51"/>
      <c r="B57" s="52"/>
      <c r="C57" s="53"/>
      <c r="D57" s="57"/>
      <c r="E57" s="51"/>
    </row>
    <row r="58" spans="1:5">
      <c r="A58" s="51"/>
      <c r="B58" s="52"/>
      <c r="C58" s="53"/>
      <c r="D58" s="57"/>
      <c r="E58" s="51"/>
    </row>
    <row r="59" spans="1:5">
      <c r="A59" s="51"/>
      <c r="B59" s="52"/>
      <c r="C59" s="53"/>
      <c r="D59" s="57"/>
      <c r="E59" s="51"/>
    </row>
    <row r="60" spans="1:5">
      <c r="A60" s="51"/>
      <c r="B60" s="52"/>
      <c r="C60" s="53"/>
      <c r="D60" s="57"/>
      <c r="E60" s="51"/>
    </row>
    <row r="61" spans="1:5">
      <c r="A61" s="51"/>
      <c r="B61" s="52"/>
      <c r="C61" s="53"/>
      <c r="D61" s="57"/>
      <c r="E61" s="51"/>
    </row>
    <row r="62" spans="1:5">
      <c r="A62" s="51"/>
      <c r="B62" s="52"/>
      <c r="C62" s="53"/>
      <c r="D62" s="57"/>
      <c r="E62" s="51"/>
    </row>
    <row r="63" spans="1:5">
      <c r="A63" s="51"/>
      <c r="B63" s="52"/>
      <c r="C63" s="53"/>
      <c r="D63" s="57"/>
      <c r="E63" s="51"/>
    </row>
    <row r="64" spans="1:5">
      <c r="A64" s="51"/>
      <c r="B64" s="54"/>
      <c r="C64" s="53"/>
      <c r="D64" s="57"/>
      <c r="E64" s="51"/>
    </row>
    <row r="65" spans="1:5">
      <c r="A65" s="51"/>
      <c r="B65" s="52"/>
      <c r="C65" s="53"/>
      <c r="D65" s="57"/>
      <c r="E65" s="51"/>
    </row>
    <row r="66" spans="1:5">
      <c r="A66" s="51"/>
      <c r="B66" s="52"/>
      <c r="C66" s="53"/>
      <c r="D66" s="57"/>
      <c r="E66" s="51"/>
    </row>
  </sheetData>
  <mergeCells count="19">
    <mergeCell ref="G35:K35"/>
    <mergeCell ref="L35:M35"/>
    <mergeCell ref="B35:B36"/>
    <mergeCell ref="A34:N34"/>
    <mergeCell ref="N35:N36"/>
    <mergeCell ref="A35:A36"/>
    <mergeCell ref="C35:F35"/>
    <mergeCell ref="A29:D29"/>
    <mergeCell ref="M3:N3"/>
    <mergeCell ref="A2:P2"/>
    <mergeCell ref="A3:A4"/>
    <mergeCell ref="B3:B4"/>
    <mergeCell ref="C3:D3"/>
    <mergeCell ref="E3:F3"/>
    <mergeCell ref="G3:H3"/>
    <mergeCell ref="I3:J3"/>
    <mergeCell ref="K3:L3"/>
    <mergeCell ref="O3:O4"/>
    <mergeCell ref="P3:P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СОШ Спасская</cp:lastModifiedBy>
  <cp:lastPrinted>2024-05-28T10:57:54Z</cp:lastPrinted>
  <dcterms:created xsi:type="dcterms:W3CDTF">2021-05-31T11:45:22Z</dcterms:created>
  <dcterms:modified xsi:type="dcterms:W3CDTF">2024-06-05T09:02:23Z</dcterms:modified>
</cp:coreProperties>
</file>